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45" windowWidth="24675" windowHeight="12555"/>
  </bookViews>
  <sheets>
    <sheet name="Oppvekst og levekår" sheetId="1" r:id="rId1"/>
  </sheets>
  <calcPr calcId="145621"/>
</workbook>
</file>

<file path=xl/calcChain.xml><?xml version="1.0" encoding="utf-8"?>
<calcChain xmlns="http://schemas.openxmlformats.org/spreadsheetml/2006/main">
  <c r="E16" i="1" l="1"/>
  <c r="D16" i="1"/>
  <c r="C16" i="1"/>
  <c r="B16" i="1"/>
  <c r="E15" i="1"/>
  <c r="D15" i="1"/>
  <c r="C15" i="1"/>
  <c r="B15" i="1"/>
  <c r="E14" i="1"/>
  <c r="D14" i="1"/>
  <c r="C14" i="1"/>
  <c r="B14" i="1"/>
  <c r="E13" i="1"/>
  <c r="C13" i="1"/>
  <c r="B13" i="1"/>
  <c r="E12" i="1"/>
  <c r="D12" i="1"/>
  <c r="C12" i="1"/>
  <c r="B12" i="1"/>
  <c r="D11" i="1"/>
  <c r="C11" i="1"/>
  <c r="B11" i="1"/>
  <c r="E9" i="1"/>
  <c r="D9" i="1"/>
  <c r="C9" i="1"/>
  <c r="B9" i="1"/>
  <c r="E8" i="1"/>
  <c r="D8" i="1"/>
  <c r="C8" i="1"/>
  <c r="B8" i="1"/>
  <c r="E7" i="1"/>
  <c r="D7" i="1"/>
  <c r="C7" i="1"/>
  <c r="B7" i="1"/>
  <c r="E6" i="1"/>
  <c r="D6" i="1"/>
  <c r="C6" i="1"/>
  <c r="B6" i="1"/>
  <c r="E4" i="1"/>
  <c r="D4" i="1"/>
  <c r="C4" i="1"/>
  <c r="B4" i="1"/>
  <c r="E3" i="1"/>
  <c r="D3" i="1"/>
  <c r="C3" i="1"/>
  <c r="B3" i="1"/>
  <c r="E2" i="1"/>
  <c r="D2" i="1"/>
  <c r="C2" i="1"/>
  <c r="B2" i="1"/>
</calcChain>
</file>

<file path=xl/sharedStrings.xml><?xml version="1.0" encoding="utf-8"?>
<sst xmlns="http://schemas.openxmlformats.org/spreadsheetml/2006/main" count="99" uniqueCount="95">
  <si>
    <t>Nivået</t>
  </si>
  <si>
    <t>Nivået i forhold til landet</t>
  </si>
  <si>
    <t>Endring dei siste åra</t>
  </si>
  <si>
    <t>Endring dei  siste åra i forhold til landet</t>
  </si>
  <si>
    <r>
      <t>6.</t>
    </r>
    <r>
      <rPr>
        <sz val="7"/>
        <color theme="1"/>
        <rFont val="Times New Roman"/>
        <family val="1"/>
      </rPr>
      <t xml:space="preserve">       </t>
    </r>
    <r>
      <rPr>
        <sz val="11"/>
        <color theme="1"/>
        <rFont val="Calibri"/>
        <family val="2"/>
        <scheme val="minor"/>
      </rPr>
      <t>Prosentdelen av hushalda som tener mindre enn 60 prosent av medianinntekt i landet.</t>
    </r>
  </si>
  <si>
    <r>
      <t>7.</t>
    </r>
    <r>
      <rPr>
        <sz val="7"/>
        <color theme="1"/>
        <rFont val="Times New Roman"/>
        <family val="1"/>
      </rPr>
      <t xml:space="preserve">       </t>
    </r>
    <r>
      <rPr>
        <sz val="11"/>
        <color theme="1"/>
        <rFont val="Calibri"/>
        <family val="2"/>
        <scheme val="minor"/>
      </rPr>
      <t>Prosentdelen av unge under 18 år busette i hushalda som tener mindre enn 60 prosent av medianinntekt i landet.</t>
    </r>
  </si>
  <si>
    <r>
      <t>8.</t>
    </r>
    <r>
      <rPr>
        <sz val="7"/>
        <color theme="1"/>
        <rFont val="Times New Roman"/>
        <family val="1"/>
      </rPr>
      <t xml:space="preserve">       </t>
    </r>
    <r>
      <rPr>
        <sz val="11"/>
        <color theme="1"/>
        <rFont val="Calibri"/>
        <family val="2"/>
        <scheme val="minor"/>
      </rPr>
      <t>Prosentdelen under 23 år som er omfatta av barnevernstiltak.</t>
    </r>
  </si>
  <si>
    <r>
      <t>9.</t>
    </r>
    <r>
      <rPr>
        <sz val="7"/>
        <color theme="1"/>
        <rFont val="Times New Roman"/>
        <family val="1"/>
      </rPr>
      <t xml:space="preserve">       </t>
    </r>
    <r>
      <rPr>
        <sz val="11"/>
        <color theme="1"/>
        <rFont val="Calibri"/>
        <family val="2"/>
        <scheme val="minor"/>
      </rPr>
      <t>Talet på legeårsverk i primærhelsetenesta.</t>
    </r>
  </si>
  <si>
    <r>
      <t>10.</t>
    </r>
    <r>
      <rPr>
        <sz val="7"/>
        <color theme="1"/>
        <rFont val="Times New Roman"/>
        <family val="1"/>
      </rPr>
      <t xml:space="preserve">   </t>
    </r>
    <r>
      <rPr>
        <sz val="11"/>
        <color theme="1"/>
        <rFont val="Calibri"/>
        <family val="2"/>
        <scheme val="minor"/>
      </rPr>
      <t>Prosentdelen som er arbeidslause.</t>
    </r>
  </si>
  <si>
    <r>
      <t>11.</t>
    </r>
    <r>
      <rPr>
        <sz val="7"/>
        <color theme="1"/>
        <rFont val="Times New Roman"/>
        <family val="1"/>
      </rPr>
      <t xml:space="preserve">   </t>
    </r>
    <r>
      <rPr>
        <sz val="11"/>
        <color theme="1"/>
        <rFont val="Calibri"/>
        <family val="2"/>
        <scheme val="minor"/>
      </rPr>
      <t>Prosentdelen under 30 år som er arbeidslause.</t>
    </r>
  </si>
  <si>
    <r>
      <t>12.</t>
    </r>
    <r>
      <rPr>
        <sz val="7"/>
        <color theme="1"/>
        <rFont val="Times New Roman"/>
        <family val="1"/>
      </rPr>
      <t xml:space="preserve">   </t>
    </r>
    <r>
      <rPr>
        <sz val="11"/>
        <color theme="1"/>
        <rFont val="Calibri"/>
        <family val="2"/>
        <scheme val="minor"/>
      </rPr>
      <t>Prosentdelen som får økonomisk sosialhjelp.</t>
    </r>
  </si>
  <si>
    <r>
      <t>13.</t>
    </r>
    <r>
      <rPr>
        <sz val="7"/>
        <color theme="1"/>
        <rFont val="Times New Roman"/>
        <family val="1"/>
      </rPr>
      <t xml:space="preserve">   </t>
    </r>
    <r>
      <rPr>
        <sz val="11"/>
        <color theme="1"/>
        <rFont val="Calibri"/>
        <family val="2"/>
        <scheme val="minor"/>
      </rPr>
      <t>Prosentdelen unge under 25 år som får økonomisk sosialhjelp.</t>
    </r>
  </si>
  <si>
    <r>
      <t>14.</t>
    </r>
    <r>
      <rPr>
        <sz val="7"/>
        <color theme="1"/>
        <rFont val="Times New Roman"/>
        <family val="1"/>
      </rPr>
      <t xml:space="preserve">   </t>
    </r>
    <r>
      <rPr>
        <sz val="11"/>
        <color theme="1"/>
        <rFont val="Calibri"/>
        <family val="2"/>
        <scheme val="minor"/>
      </rPr>
      <t>Prosentdelen timeverk med legemeldt sjukefråvær.</t>
    </r>
  </si>
  <si>
    <r>
      <t>15.</t>
    </r>
    <r>
      <rPr>
        <sz val="7"/>
        <color theme="1"/>
        <rFont val="Times New Roman"/>
        <family val="1"/>
      </rPr>
      <t xml:space="preserve">   </t>
    </r>
    <r>
      <rPr>
        <sz val="11"/>
        <color theme="1"/>
        <rFont val="Calibri"/>
        <family val="2"/>
        <scheme val="minor"/>
      </rPr>
      <t>Prosentdelen uføretrygda i aldersgruppa 18 – 66 år.</t>
    </r>
  </si>
  <si>
    <r>
      <t>16.</t>
    </r>
    <r>
      <rPr>
        <sz val="7"/>
        <color theme="1"/>
        <rFont val="Times New Roman"/>
        <family val="1"/>
      </rPr>
      <t xml:space="preserve">   </t>
    </r>
    <r>
      <rPr>
        <sz val="11"/>
        <color theme="1"/>
        <rFont val="Calibri"/>
        <family val="2"/>
        <scheme val="minor"/>
      </rPr>
      <t>Prosentdelen unge uføretrygda i aldersgruppa 18 – 44 år.</t>
    </r>
  </si>
  <si>
    <r>
      <t>17.</t>
    </r>
    <r>
      <rPr>
        <sz val="7"/>
        <color theme="1"/>
        <rFont val="Times New Roman"/>
        <family val="1"/>
      </rPr>
      <t xml:space="preserve">   </t>
    </r>
    <r>
      <rPr>
        <sz val="11"/>
        <color theme="1"/>
        <rFont val="Calibri"/>
        <family val="2"/>
        <scheme val="minor"/>
      </rPr>
      <t>Prosentdelen eineforsørgjarar under 45 år</t>
    </r>
  </si>
  <si>
    <t>18.  Prosentdel 5.klassingar med låg lesedugleik</t>
  </si>
  <si>
    <r>
      <t>19.</t>
    </r>
    <r>
      <rPr>
        <sz val="7"/>
        <color theme="1"/>
        <rFont val="Times New Roman"/>
        <family val="1"/>
      </rPr>
      <t xml:space="preserve">   </t>
    </r>
    <r>
      <rPr>
        <sz val="11"/>
        <color theme="1"/>
        <rFont val="Calibri"/>
        <family val="2"/>
        <scheme val="minor"/>
      </rPr>
      <t xml:space="preserve">Prosentdelen av 10.klassingar som trivst på skulen.  </t>
    </r>
  </si>
  <si>
    <r>
      <t>20.</t>
    </r>
    <r>
      <rPr>
        <sz val="7"/>
        <color theme="1"/>
        <rFont val="Times New Roman"/>
        <family val="1"/>
      </rPr>
      <t xml:space="preserve">   </t>
    </r>
    <r>
      <rPr>
        <sz val="11"/>
        <color theme="1"/>
        <rFont val="Calibri"/>
        <family val="2"/>
        <scheme val="minor"/>
      </rPr>
      <t>Prosentdelen som fell frå i den vidaregåande skulen.</t>
    </r>
  </si>
  <si>
    <t>Forklaring til tala:</t>
  </si>
  <si>
    <r>
      <t>6.</t>
    </r>
    <r>
      <rPr>
        <sz val="12"/>
        <color theme="1"/>
        <rFont val="Times New Roman"/>
        <family val="1"/>
      </rPr>
      <t xml:space="preserve">       </t>
    </r>
    <r>
      <rPr>
        <sz val="12"/>
        <color theme="1"/>
        <rFont val="Calibri"/>
        <family val="2"/>
        <scheme val="minor"/>
      </rPr>
      <t xml:space="preserve">Kjelde: Lavinntekt (husholdninger). Kommunehelsa statistikkbank. Folkehelseinstituttet (FHI).  </t>
    </r>
  </si>
  <si>
    <t xml:space="preserve">Prosentdel av befolkninga i fylket som bur i hushald med ei hushaldsinntekt lægre enn 60 prosent av medianinntekta i landet. Gjennomsnitt for 2009 - 2011. </t>
  </si>
  <si>
    <t>Prosentdel av befolkninga i fylket som bur i hushald med ei hushaldsinntekt lægre enn 60 prosent av medianinntekta i landet. Gjennomsnitt for 2009/2011  -  tilsvarande tal for landet</t>
  </si>
  <si>
    <t>Prosentdel av befolkninga i fylket som bur i hushald med ei hushaldsinntekt lægre enn 60 prosent av medianinntekta i landet. Gjennomsnitt for 2009/2011  -  tilsvarande tal for 2005/2007</t>
  </si>
  <si>
    <t>Endring i prosentdel av befolkninga i fylket som bur i hushald med ei hushaldsinntekt lægre enn 60 prosent av medianinntekta i landet. Perioden 2005/2007 til 2009/2011  -  tilsvarande endring for landet</t>
  </si>
  <si>
    <r>
      <t>7.</t>
    </r>
    <r>
      <rPr>
        <sz val="12"/>
        <color theme="1"/>
        <rFont val="Times New Roman"/>
        <family val="1"/>
      </rPr>
      <t xml:space="preserve">      Lavinntekt (husholdninger). Kommunehelsa statistikkbank. Folkehelseinstituttet (FHI).  </t>
    </r>
  </si>
  <si>
    <t xml:space="preserve">Prosentdel av unge under 18 år i fylket som bur i hushald med ei hushaldsinntekt lægre enn 60 prosent av medianinntekta i landet. Gjennomsnitt for 2009 - 2011. </t>
  </si>
  <si>
    <t>Prosentdel av unge under 18 år i fylket som bur i hushald med ei hushaldsinntekt lægre enn 60 prosent av medianinntekta i landet. Gjennomsnitt for 2009/2011  -  tilsvarande tal for landet</t>
  </si>
  <si>
    <t>Prosentdel av unge under 18 år i fylket som bur i hushald med ei hushaldsinntekt lægre enn 60 prosent av medianinntekta i landet. Gjennomsnitt for 2009/2011  -  tilsvarande tal for 2005/2007</t>
  </si>
  <si>
    <t>Endring i prosentdel av unge under 18 år i fylket som bur i hushald med ei hushaldsinntekt lægre enn 60 prosent av medianinntekta i landet. Perioden 2005/2007 til 2009/2011  -  tilsvarande endring for landet</t>
  </si>
  <si>
    <r>
      <t>8.</t>
    </r>
    <r>
      <rPr>
        <sz val="12"/>
        <color theme="1"/>
        <rFont val="Times New Roman"/>
        <family val="1"/>
      </rPr>
      <t>   Kjelde: Tabell: 09073: Barn 0-22 år med barnevernstiltak i løpet av året. Statistikkbanken til SSB</t>
    </r>
    <r>
      <rPr>
        <sz val="12"/>
        <color theme="1"/>
        <rFont val="Calibri"/>
        <family val="2"/>
        <scheme val="minor"/>
      </rPr>
      <t>.</t>
    </r>
  </si>
  <si>
    <t xml:space="preserve">Promille av personar under 23 år som har vore i eit barnevernstiltak i løpet av året. Gjennomsnitt for 2010/2012. </t>
  </si>
  <si>
    <t>Promille av personar under 23 år som har vore i eit barnevernstiltak i løpet av året. Gjennomsnitt for 2010/2012  -  tilsvarande tal for landet</t>
  </si>
  <si>
    <t>Promille av personar under 23 år som har vore i eit barnevernstiltak i løpet av året. Gjennomsnitt for 2010/2012  -  tilsvarande tal for 2003/2005</t>
  </si>
  <si>
    <t>Endring i prosentdel av personar under 23 år som har vore i eit barnevernstiltak i løpet av året. Perioden 2003/2005 til 2010/2012  -  tilsvarande endring for landet</t>
  </si>
  <si>
    <r>
      <t>9.</t>
    </r>
    <r>
      <rPr>
        <sz val="12"/>
        <color theme="1"/>
        <rFont val="Times New Roman"/>
        <family val="1"/>
      </rPr>
      <t>  </t>
    </r>
    <r>
      <rPr>
        <sz val="12"/>
        <color theme="1"/>
        <rFont val="Calibri"/>
        <family val="2"/>
        <scheme val="minor"/>
      </rPr>
      <t>Kjelde: Tabell: 03809: Årsverk i helsestasjons- og skolehelsetenesta. Statistikkbanken til SSB.</t>
    </r>
  </si>
  <si>
    <t xml:space="preserve">Talet på legeårsverk ved helsestasjonar eller i skulehelsetenesta per 10.000 innbyggjarar. Gjennomsnitt for 2008/2009. </t>
  </si>
  <si>
    <t>Talet på legeårsverk ved helsestasjonar eller i skulehelsetenesta per 10.000 innbyggjarar. Gjennomsnitt for 2008/2009  -  tilsvarande tal for landet</t>
  </si>
  <si>
    <t>Talet på legeårsverk ved helsestasjonar eller i skulehelsetenesta per 10.000 innbyggjarar. Gjennomsnitt for 2008/2009  -  tilsvarande tal for 2002/2003</t>
  </si>
  <si>
    <t>Endring i talet på legeårsverk ved helsestasjonar eller i skulehelsetenesta per 10.000 innbyggjarar. Perioden 2002/2003 til 2008/2009  -  tilsvarande endring for landet</t>
  </si>
  <si>
    <r>
      <t>10.</t>
    </r>
    <r>
      <rPr>
        <sz val="12"/>
        <color theme="1"/>
        <rFont val="Times New Roman"/>
        <family val="1"/>
      </rPr>
      <t xml:space="preserve">   Kjelde: Arbeidsledighet. Kommunehelsa statistikkbank. Folkehelseinstituttet (FHI).  </t>
    </r>
  </si>
  <si>
    <t xml:space="preserve">Prosentdel av personar i alderen 15 - 74 år i fylket som er registrert arbeidslause ved NAV. Gjennomsnitt for 2012. </t>
  </si>
  <si>
    <t>Prosentdel av personar i alderen 15 - 74 år i fylket som er registrert arbeidslause ved NAV. Gjennomsnitt for 2012  -  tilsvarande tal for landet</t>
  </si>
  <si>
    <t>Prosentdel av personar i alderen 15 - 74 år i fylket som er registrert arbeidslause ved NAV. Gjennomsnitt for 2012  -  tilsvarande tal for 2002</t>
  </si>
  <si>
    <t>Endring i prosentdel av personar i alderen 15 - 74 år i fylket som er registrert arbeidslause ved NAV. 2002 - 2012  -  tilsvarande endring for landet</t>
  </si>
  <si>
    <r>
      <t>11.</t>
    </r>
    <r>
      <rPr>
        <sz val="7"/>
        <color theme="1"/>
        <rFont val="Times New Roman"/>
        <family val="1"/>
      </rPr>
      <t xml:space="preserve">   </t>
    </r>
    <r>
      <rPr>
        <sz val="11"/>
        <color theme="1"/>
        <rFont val="Calibri"/>
        <family val="2"/>
        <scheme val="minor"/>
      </rPr>
      <t xml:space="preserve">Kjelde: Arbeidsledighet. Kommunehelsa statistikkbank. Folkehelseinstituttet (FHI).  </t>
    </r>
  </si>
  <si>
    <t xml:space="preserve">Prosentdel av personar i alderen 15 - 29 år i fylket som er registrert arbeidslause ved NAV. Gjennomsnitt for 2012. </t>
  </si>
  <si>
    <t>Prosentdel av personar i alderen 15 - 29 år i fylket som er registrert arbeidslause ved NAV. Gjennomsnitt for 2012  -  tilsvarande tal for landet</t>
  </si>
  <si>
    <t>Prosentdel av personar i alderen 15 - 29 år i fylket som er registrert arbeidslause ved NAV. Gjennomsnitt for 2012  -  tilsvarande tal for 2002</t>
  </si>
  <si>
    <t>Endring i prosentdel av personar i alderen 15 - 29 år i fylket som er registrert arbeidslause ved NAV. 2002 - 2012  -  tilsvarande endring for landet</t>
  </si>
  <si>
    <r>
      <t>12.</t>
    </r>
    <r>
      <rPr>
        <sz val="7"/>
        <color theme="1"/>
        <rFont val="Times New Roman"/>
        <family val="1"/>
      </rPr>
      <t xml:space="preserve">   </t>
    </r>
    <r>
      <rPr>
        <sz val="11"/>
        <color theme="1"/>
        <rFont val="Calibri"/>
        <family val="2"/>
        <scheme val="minor"/>
      </rPr>
      <t xml:space="preserve">Kjelde: Sosialhjelpsmottakere. Kommunehelsa statistikkbank. Folkehelseinstituttet (FHI).  </t>
    </r>
  </si>
  <si>
    <t xml:space="preserve">Prosentdel av personar i alderen 25 - 66 år i fylket som har motteke økonomisk sosialhjelp i løpet av året. Gjennomsnitt for 2010/2012. </t>
  </si>
  <si>
    <t>Prosentdel av personar i alderen 25 - 66 år i fylket som har motteke økonomisk sosialhjelp i løpet av året. Gjennomsnitt for 2010/2012  -  tilsvarande tal for landet</t>
  </si>
  <si>
    <t>Prosentdel av personar i alderen 25 - 66 år i fylket som har motteke økonomisk sosialhjelp i løpet av året. Gjennomsnitt for 2010/2012  -  tilsvarande tal for 2000/2002</t>
  </si>
  <si>
    <t>Endring i prosentdel av personar i alderen 25 - 66 år i fylket som har motteke økonomisk sosialhjelp i løpet av året. Perioden 2000/2002 til 2010/2012  -  tilsvarande endring for landet</t>
  </si>
  <si>
    <r>
      <t>13.</t>
    </r>
    <r>
      <rPr>
        <sz val="7"/>
        <color theme="1"/>
        <rFont val="Times New Roman"/>
        <family val="1"/>
      </rPr>
      <t xml:space="preserve">   </t>
    </r>
    <r>
      <rPr>
        <sz val="11"/>
        <color theme="1"/>
        <rFont val="Calibri"/>
        <family val="2"/>
        <scheme val="minor"/>
      </rPr>
      <t xml:space="preserve">Kjelde: Sosialhjelpsmottakere. Kommunehelsa statistikkbank. Folkehelseinstituttet (FHI).  </t>
    </r>
  </si>
  <si>
    <t xml:space="preserve">Prosentdel av personar i alderen 18 - 24 år i fylket som har motteke økonomisk sosialhjelp i løpet av året. Gjennomsnitt for 2010/2012. </t>
  </si>
  <si>
    <t>Prosentdel av personar i alderen 18 - 24 år i fylket som har motteke økonomisk sosialhjelp i løpet av året. Gjennomsnitt for 2010/2012  -  tilsvarande tal for landet</t>
  </si>
  <si>
    <t>Prosentdel av personar i alderen 18 - 24 år i fylket som har motteke økonomisk sosialhjelp i løpet av året. Gjennomsnitt for 2010/2012  -  tilsvarande tal for 2000/2002</t>
  </si>
  <si>
    <t>Endring i prosentdel av personar i alderen 18 - 24 år i fylket som har motteke økonomisk sosialhjelp i løpet av året. Perioden 2000/2002 til 2010/2012  -  tilsvarande endring for landet</t>
  </si>
  <si>
    <r>
      <t>14.</t>
    </r>
    <r>
      <rPr>
        <sz val="7"/>
        <color theme="1"/>
        <rFont val="Times New Roman"/>
        <family val="1"/>
      </rPr>
      <t xml:space="preserve">   </t>
    </r>
    <r>
      <rPr>
        <sz val="11"/>
        <color theme="1"/>
        <rFont val="Calibri"/>
        <family val="2"/>
        <scheme val="minor"/>
      </rPr>
      <t xml:space="preserve">Kjelde: Tabell: 07905: Legemeldt sykefravær for arbeidstakere. Statistikkbanken til SSB.  </t>
    </r>
  </si>
  <si>
    <t xml:space="preserve">Talet på tapte dagsverk blant personar busette i fylket på grunn av eigen sjukdom i prosent av avtalte dagsverk. Gjennomsnitt for 2012. </t>
  </si>
  <si>
    <t>Talet på tapte dagsverk blant personar busette i fylket på grunn av eigen sjukdom i prosent av avtalte dagsverk. Gjennomsnitt for 2012  -  tilsvarande tal for landet</t>
  </si>
  <si>
    <t>Talet på tapte dagsverk blant personar busette i fylket på grunn av eigen sjukdom i prosent av avtalte dagsverk. Gjennomsnitt for 2012  -  tilsvarande tal for 2002</t>
  </si>
  <si>
    <t>Endring i talet på tapte dagsverk blant personar busette i fylket på grunn av eigen sjukdom i prosent av avtalte dagsverk. Perioden 2002 til 2012  -  tilsvarande endring for landet</t>
  </si>
  <si>
    <r>
      <t>15.</t>
    </r>
    <r>
      <rPr>
        <sz val="7"/>
        <color theme="1"/>
        <rFont val="Times New Roman"/>
        <family val="1"/>
      </rPr>
      <t xml:space="preserve">   </t>
    </r>
    <r>
      <rPr>
        <sz val="11"/>
        <color theme="1"/>
        <rFont val="Calibri"/>
        <family val="2"/>
        <scheme val="minor"/>
      </rPr>
      <t xml:space="preserve">Kjelde: Uføretrygdede. Kommunehelsa statistikkbank. Folkehelseinstituttet (FHI).  </t>
    </r>
  </si>
  <si>
    <t xml:space="preserve">Prosentdel av personar i alderen 18 - 66 år i fylket som mottek uføretrygd. Gjennomsnitt for 2010/2012. </t>
  </si>
  <si>
    <t>Prosentdel av personar i alderen 18 - 66 år i fylket som mottek uføretrygd. Gjennomsnitt for 2010/2012  -  tilsvarande tal for landet</t>
  </si>
  <si>
    <t>Prosentdel av personar i alderen 18 - 66 år i fylket som mottek uføretrygd. Gjennomsnitt for 2010/2012  -  tilsvarande tal for 2005/2007</t>
  </si>
  <si>
    <t>Endring i prosentdel av personar i alderen 18 - 66 år i fylket som mottek uføretrygd. Perioden 2005/2007 til 2010/2012  -  tilsvarande endring for landet</t>
  </si>
  <si>
    <r>
      <t>16.</t>
    </r>
    <r>
      <rPr>
        <sz val="7"/>
        <color theme="1"/>
        <rFont val="Times New Roman"/>
        <family val="1"/>
      </rPr>
      <t xml:space="preserve">   </t>
    </r>
    <r>
      <rPr>
        <sz val="11"/>
        <color theme="1"/>
        <rFont val="Calibri"/>
        <family val="2"/>
        <scheme val="minor"/>
      </rPr>
      <t xml:space="preserve">Kjelde: Uføretrygdede. Kommunehelsa statistikkbank. Folkehelseinstituttet (FHI).  </t>
    </r>
  </si>
  <si>
    <t xml:space="preserve">Prosentdel av personar i alderen 18 - 44 år i fylket som mottek uføretrygd. Gjennomsnitt for 2010/2012. </t>
  </si>
  <si>
    <t>Prosentdel av personar i alderen 18 - 44 år i fylket som mottek uføretrygd. Gjennomsnitt for 2010/2012  -  tilsvarande tal for landet</t>
  </si>
  <si>
    <t>Prosentdel av personar i alderen 18 - 44 år i fylket som mottek uføretrygd. Gjennomsnitt for 2010/2012  -  tilsvarande tal for 2005/2007</t>
  </si>
  <si>
    <t>Endring i prosentdel av personar i alderen 18 - 44 år i fylket som mottek uføretrygd. Perioden 2005/2007 til 2010/2012  -  tilsvarande endring for landet</t>
  </si>
  <si>
    <r>
      <t>17.</t>
    </r>
    <r>
      <rPr>
        <sz val="7"/>
        <color theme="1"/>
        <rFont val="Times New Roman"/>
        <family val="1"/>
      </rPr>
      <t xml:space="preserve">   </t>
    </r>
    <r>
      <rPr>
        <sz val="11"/>
        <color theme="1"/>
        <rFont val="Calibri"/>
        <family val="2"/>
        <scheme val="minor"/>
      </rPr>
      <t xml:space="preserve">Kjelde: Eneforsørgere. Kommunehelsa statistikkbank. Folkehelseinstituttet (FHI).  </t>
    </r>
  </si>
  <si>
    <t xml:space="preserve">Prosentdel av alle mottakarar av barnetrygd under 45 år som får utvida barnetrygd. Gjennomsnitt for 2010/2012. </t>
  </si>
  <si>
    <t>Prosentdel av alle mottakarar av barnetrygd under 45 år som får utvida barnertrygd. Gjennomsnitt for 2010/2012  -  tilsvarande tal for landet</t>
  </si>
  <si>
    <t>Prosentdel av alle mottakarar av barnetrygd under 45 år som får utvida barnetrygd. Gjennomsnitt for 2010/2012  -  tilsvarande tal for 2000/2002</t>
  </si>
  <si>
    <t>Endring i prosentdel av alle mottakarar av barnetrygd under 45 år som får utvida barnetrygd. Perioden 2000/2002 til 2010/2012  -  tilsvarande endring for landet</t>
  </si>
  <si>
    <r>
      <t>18.</t>
    </r>
    <r>
      <rPr>
        <sz val="7"/>
        <color theme="1"/>
        <rFont val="Times New Roman"/>
        <family val="1"/>
      </rPr>
      <t xml:space="preserve">   </t>
    </r>
    <r>
      <rPr>
        <sz val="11"/>
        <color theme="1"/>
        <rFont val="Calibri"/>
        <family val="2"/>
        <scheme val="minor"/>
      </rPr>
      <t xml:space="preserve">Kjelde: Leseferdighet på laveste mestringsnivå. Kommunehelsa statistikkbank. Folkehelseinstituttet (FHI).  </t>
    </r>
  </si>
  <si>
    <t xml:space="preserve">Prosentdel av alle 5.klassingar i fylket med det lægste meistringsnivået i lesing. Gjennomsnitt for skuleåra 2011/12 og 2012/2013. </t>
  </si>
  <si>
    <t>Prosentdel av alle 5.klassingar i fylket med det lægste meistringsnivået i lesing.  Gjennomsnitt for skuleåra 2011/2012 og 2012/2013  -  tilsvarande tal for landet</t>
  </si>
  <si>
    <t>Prosentdel av alle 5.klassingar i fylket med det lægste meistringsnivået i lesing.  Gjennomsnitt for skuleåra 2011/2012 og 2012/2013  -  tilsvarande tal for skuleåra 2007/2008 og 2008/2009</t>
  </si>
  <si>
    <t>Endring i prosentdel  av alle 5.klassingar i fylket med det lægste meistringsnivået i lesing. Perioden 2011/2012 og 2012/2013  -  tilsvarande endring for landet</t>
  </si>
  <si>
    <r>
      <t>19.</t>
    </r>
    <r>
      <rPr>
        <sz val="7"/>
        <color theme="1"/>
        <rFont val="Times New Roman"/>
        <family val="1"/>
      </rPr>
      <t xml:space="preserve">   </t>
    </r>
    <r>
      <rPr>
        <sz val="11"/>
        <color theme="1"/>
        <rFont val="Calibri"/>
        <family val="2"/>
        <scheme val="minor"/>
      </rPr>
      <t xml:space="preserve">Kjelde: Trivsel. 7. og 10.klasse. Kommunehelsa statistikkbank. Folkehelseinstituttet (FHI).  </t>
    </r>
  </si>
  <si>
    <t xml:space="preserve">Prosentdel av elevane i 7. og 10.klasse på grunnskulane i fylket som i elevundersøkinga svarar at dei trivst på skulen. Gjennomsnitt for skuleåra 2007/2008 til 2011/2012. </t>
  </si>
  <si>
    <t>Prosentdel av elevane i 7. og 10.klasse på grunnskulane i fylket som i elevundersøkinga svarar at dei trivst på skulen. Gjennomsnitt for skuleåra 2007/2008 til 2011/2012  -  tilsvarande tal for landet</t>
  </si>
  <si>
    <t>Prosentdel av elevane i 7. og 10.klasse på grunnskulane i fylket som i elevundersøkinga svarar at dei trivst på skulen. Gjennomsnitt for skuleåra 2007/2008 til 2011/2012  -  tilsvarande tal for skuleåra 2006/2007 til 2010/2011</t>
  </si>
  <si>
    <t>Endring i prosentdel av elevane i 10.klasse på grunnskulane i fylket som i elevundersøkinga svarar at dei trivst på skulen. Skuleåra 2007/2008 til 2011/2012 samanlikna med skuleåra 2006/2007 til 2010/2011  -  tilsvarande endring for landet</t>
  </si>
  <si>
    <r>
      <t>20.</t>
    </r>
    <r>
      <rPr>
        <sz val="7"/>
        <color theme="1"/>
        <rFont val="Times New Roman"/>
        <family val="1"/>
      </rPr>
      <t xml:space="preserve">   </t>
    </r>
    <r>
      <rPr>
        <sz val="11"/>
        <color theme="1"/>
        <rFont val="Calibri"/>
        <family val="2"/>
        <scheme val="minor"/>
      </rPr>
      <t xml:space="preserve">Kjelde: Frafall i videregående skole. Kommunehelsa statistikkbank. Folkehelseinstituttet (FHI).  </t>
    </r>
  </si>
  <si>
    <t xml:space="preserve">Prosentdel av personar busette i fylket som byrjar på VGO, men som ikkje fullfører innan 5 år. Gjennomsnitt for 2010/2012. </t>
  </si>
  <si>
    <t>Prosentdel av personar busette i fylket som byrjar på VGO, men som ikkje fullfører innan 5 år. Gjennomsnitt for 2010/2012  -  tilsvarande tal for landet</t>
  </si>
  <si>
    <t>Prosentdel av personar busette i fylket som byrjar på VGO, men som ikkje fullfører innan 5 år. Gjennomsnitt for 2010/2012  -  tilsvarande tal for 2005/2007</t>
  </si>
  <si>
    <t>Endring i prosentdel av personar busette i fylket som byrjar på VGO, men som ikkje fullfører innan 5 år. Perioden 2005/2007 til 2010/2012  -  tilsvarande endring for landet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</si>
</sst>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
    <numFmt numFmtId="165"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7"/>
      <color theme="1"/>
      <name val="Times New Roman"/>
      <family val="1"/>
    </font>
    <font>
      <i/>
      <sz val="11"/>
      <color theme="1"/>
      <name val="Calibri"/>
      <family val="2"/>
      <scheme val="minor"/>
    </font>
    <font>
      <sz val="12"/>
      <color theme="1"/>
      <name val="Calibri"/>
      <family val="2"/>
      <scheme val="minor"/>
    </font>
    <font>
      <sz val="12"/>
      <color theme="1"/>
      <name val="Times New Roman"/>
      <family val="1"/>
    </font>
    <font>
      <sz val="10"/>
      <name val="Arial"/>
      <family val="2"/>
    </font>
    <font>
      <sz val="11"/>
      <color rgb="FF000000"/>
      <name val="Calibri"/>
      <family val="2"/>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0000"/>
        <bgColor indexed="64"/>
      </patternFill>
    </fill>
  </fills>
  <borders count="1">
    <border>
      <left/>
      <right/>
      <top/>
      <bottom/>
      <diagonal/>
    </border>
  </borders>
  <cellStyleXfs count="6">
    <xf numFmtId="0" fontId="0" fillId="0" borderId="0"/>
    <xf numFmtId="9" fontId="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Border="0" applyAlignment="0"/>
  </cellStyleXfs>
  <cellXfs count="22">
    <xf numFmtId="0" fontId="0" fillId="0" borderId="0" xfId="0"/>
    <xf numFmtId="0" fontId="0" fillId="0" borderId="0" xfId="0" applyAlignment="1">
      <alignment wrapText="1"/>
    </xf>
    <xf numFmtId="0" fontId="0" fillId="0" borderId="0" xfId="0" applyAlignment="1">
      <alignment horizontal="left" vertical="center" indent="5"/>
    </xf>
    <xf numFmtId="164" fontId="0" fillId="0" borderId="0" xfId="1" applyNumberFormat="1" applyFont="1" applyAlignment="1">
      <alignment horizontal="left" vertical="center" indent="5"/>
    </xf>
    <xf numFmtId="164" fontId="0" fillId="2" borderId="0" xfId="1" applyNumberFormat="1" applyFont="1" applyFill="1"/>
    <xf numFmtId="164" fontId="0" fillId="3" borderId="0" xfId="1" applyNumberFormat="1" applyFont="1" applyFill="1"/>
    <xf numFmtId="164" fontId="0" fillId="4" borderId="0" xfId="1" applyNumberFormat="1" applyFont="1" applyFill="1"/>
    <xf numFmtId="165" fontId="0" fillId="0" borderId="0" xfId="0" applyNumberFormat="1" applyAlignment="1">
      <alignment horizontal="left" vertical="center" indent="5"/>
    </xf>
    <xf numFmtId="165" fontId="0" fillId="2" borderId="0" xfId="0" applyNumberFormat="1" applyFill="1"/>
    <xf numFmtId="0" fontId="0" fillId="2" borderId="0" xfId="0" applyFill="1"/>
    <xf numFmtId="164" fontId="0" fillId="0" borderId="0" xfId="0" applyNumberFormat="1" applyAlignment="1">
      <alignment horizontal="left" vertical="center" indent="5"/>
    </xf>
    <xf numFmtId="164" fontId="0" fillId="2" borderId="0" xfId="0" applyNumberFormat="1" applyFill="1"/>
    <xf numFmtId="164" fontId="0" fillId="4" borderId="0" xfId="0" applyNumberFormat="1" applyFill="1"/>
    <xf numFmtId="9" fontId="0" fillId="0" borderId="0" xfId="1" applyFont="1" applyAlignment="1">
      <alignment horizontal="left" vertical="center" indent="5"/>
    </xf>
    <xf numFmtId="9" fontId="0" fillId="2" borderId="0" xfId="1" applyFont="1" applyFill="1"/>
    <xf numFmtId="9" fontId="0" fillId="3" borderId="0" xfId="1" applyFont="1" applyFill="1"/>
    <xf numFmtId="9" fontId="0" fillId="4" borderId="0" xfId="1" applyFont="1" applyFill="1"/>
    <xf numFmtId="0" fontId="2" fillId="0" borderId="0" xfId="0" applyFont="1"/>
    <xf numFmtId="0" fontId="4" fillId="0" borderId="0" xfId="0" applyFont="1" applyAlignment="1">
      <alignment horizontal="right"/>
    </xf>
    <xf numFmtId="0" fontId="4" fillId="0" borderId="0" xfId="0" applyFont="1"/>
    <xf numFmtId="0" fontId="4" fillId="0" borderId="0" xfId="0" applyFont="1" applyAlignment="1">
      <alignment wrapText="1"/>
    </xf>
    <xf numFmtId="0" fontId="5" fillId="0" borderId="0" xfId="0" applyFont="1" applyAlignment="1">
      <alignment horizontal="left" vertical="center" indent="5"/>
    </xf>
  </cellXfs>
  <cellStyles count="6">
    <cellStyle name="Normal" xfId="0" builtinId="0"/>
    <cellStyle name="Normal 2" xfId="2"/>
    <cellStyle name="Normal 2 2" xfId="3"/>
    <cellStyle name="Normal 3" xfId="4"/>
    <cellStyle name="Normal 4" xfId="5"/>
    <cellStyle name="Pros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523876</xdr:colOff>
      <xdr:row>1</xdr:row>
      <xdr:rowOff>123825</xdr:rowOff>
    </xdr:from>
    <xdr:to>
      <xdr:col>11</xdr:col>
      <xdr:colOff>666750</xdr:colOff>
      <xdr:row>10</xdr:row>
      <xdr:rowOff>142875</xdr:rowOff>
    </xdr:to>
    <xdr:sp macro="" textlink="">
      <xdr:nvSpPr>
        <xdr:cNvPr id="2" name="TekstSylinder 1"/>
        <xdr:cNvSpPr txBox="1"/>
      </xdr:nvSpPr>
      <xdr:spPr>
        <a:xfrm>
          <a:off x="14192251" y="695325"/>
          <a:ext cx="4714874" cy="1733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nn-NO" sz="1100" i="1">
              <a:solidFill>
                <a:schemeClr val="dk1"/>
              </a:solidFill>
              <a:effectLst/>
              <a:latin typeface="+mn-lt"/>
              <a:ea typeface="+mn-ea"/>
              <a:cs typeface="+mn-cs"/>
            </a:rPr>
            <a:t>Forklaring på fargekodar: </a:t>
          </a:r>
        </a:p>
        <a:p>
          <a:pPr marL="0" marR="0" indent="0" defTabSz="914400" eaLnBrk="1" fontAlgn="auto" latinLnBrk="0" hangingPunct="1">
            <a:lnSpc>
              <a:spcPct val="100000"/>
            </a:lnSpc>
            <a:spcBef>
              <a:spcPts val="0"/>
            </a:spcBef>
            <a:spcAft>
              <a:spcPts val="0"/>
            </a:spcAft>
            <a:buClrTx/>
            <a:buSzTx/>
            <a:buFontTx/>
            <a:buNone/>
            <a:tabLst/>
            <a:defRPr/>
          </a:pPr>
          <a:r>
            <a:rPr lang="nn-NO" sz="1100">
              <a:solidFill>
                <a:schemeClr val="dk1"/>
              </a:solidFill>
              <a:effectLst/>
              <a:latin typeface="+mn-lt"/>
              <a:ea typeface="+mn-ea"/>
              <a:cs typeface="+mn-cs"/>
            </a:rPr>
            <a:t>Den andre spalta, «Nivået i forhold til landet», viser om indikatorverdien for fylket i dag er betre (grøn farge), lik (gul farge) eller dårlegare (raud farge) enn landsgjennomsnittet. Den tredje spalta, «Endring dei siste åra», viser om indikatorverdien for fylket har blitt betre (grøn), er uendra (gul) eller blitt dårlegare (raud) i løpet av den perioden vi ser på. Den fjerde spalta, «Endring dei siste åra i forhold til landet», viser om indikatorverdien for fylket har utvikla seg betre (grøn), lik (gul) eller dårlegare (raud) enn landsgjennomsnittet i den perioden vi ser på. Kvite celler viser at vi ikkje har tal.  </a:t>
          </a:r>
        </a:p>
        <a:p>
          <a:endParaRPr lang="nn-NO"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abSelected="1" workbookViewId="0">
      <selection activeCell="A38" sqref="A38:XFD58"/>
    </sheetView>
  </sheetViews>
  <sheetFormatPr baseColWidth="10" defaultRowHeight="15" x14ac:dyDescent="0.25"/>
  <cols>
    <col min="1" max="1" width="126.28515625" bestFit="1" customWidth="1"/>
    <col min="2" max="2" width="17.7109375" customWidth="1"/>
    <col min="3" max="3" width="23" bestFit="1" customWidth="1"/>
    <col min="4" max="4" width="19.140625" customWidth="1"/>
    <col min="5" max="5" width="18.85546875" bestFit="1" customWidth="1"/>
  </cols>
  <sheetData>
    <row r="1" spans="1:5" ht="45" x14ac:dyDescent="0.25">
      <c r="B1" t="s">
        <v>0</v>
      </c>
      <c r="C1" t="s">
        <v>1</v>
      </c>
      <c r="D1" t="s">
        <v>2</v>
      </c>
      <c r="E1" s="1" t="s">
        <v>3</v>
      </c>
    </row>
    <row r="2" spans="1:5" x14ac:dyDescent="0.25">
      <c r="A2" s="2" t="s">
        <v>4</v>
      </c>
      <c r="B2" s="3">
        <f>8.2/100</f>
        <v>8.199999999999999E-2</v>
      </c>
      <c r="C2" s="4">
        <f>-1.3/100</f>
        <v>-1.3000000000000001E-2</v>
      </c>
      <c r="D2" s="4">
        <f>-0.866666666666667/100</f>
        <v>-8.6666666666666697E-3</v>
      </c>
      <c r="E2" s="4">
        <f>-0.600000000000001/100</f>
        <v>-6.0000000000000097E-3</v>
      </c>
    </row>
    <row r="3" spans="1:5" x14ac:dyDescent="0.25">
      <c r="A3" s="2" t="s">
        <v>5</v>
      </c>
      <c r="B3" s="3">
        <f>6.53333333333333/100</f>
        <v>6.5333333333333299E-2</v>
      </c>
      <c r="C3" s="4">
        <f>-2.6/100</f>
        <v>-2.6000000000000002E-2</v>
      </c>
      <c r="D3" s="5">
        <f>0.200000000000001/100</f>
        <v>2.00000000000001E-3</v>
      </c>
      <c r="E3" s="4">
        <f>-0.299999999999999/100</f>
        <v>-2.9999999999999901E-3</v>
      </c>
    </row>
    <row r="4" spans="1:5" x14ac:dyDescent="0.25">
      <c r="A4" s="2" t="s">
        <v>6</v>
      </c>
      <c r="B4" s="3">
        <f>24.6333333333333/1000</f>
        <v>2.4633333333333302E-2</v>
      </c>
      <c r="C4" s="5">
        <f>-1.59999999999999/1000</f>
        <v>-1.5999999999999901E-3</v>
      </c>
      <c r="D4" s="6">
        <f>5.7/1000</f>
        <v>5.7000000000000002E-3</v>
      </c>
      <c r="E4" s="5">
        <f>0.500000000000004/1000</f>
        <v>5.0000000000000402E-4</v>
      </c>
    </row>
    <row r="5" spans="1:5" x14ac:dyDescent="0.25">
      <c r="A5" s="2" t="s">
        <v>7</v>
      </c>
      <c r="B5" s="7">
        <v>12.2</v>
      </c>
      <c r="C5" s="8">
        <v>2.2999999999999989</v>
      </c>
      <c r="D5" s="9">
        <v>1.5</v>
      </c>
      <c r="E5" s="8">
        <v>0.69999999999999929</v>
      </c>
    </row>
    <row r="6" spans="1:5" x14ac:dyDescent="0.25">
      <c r="A6" s="2" t="s">
        <v>8</v>
      </c>
      <c r="B6" s="3">
        <f>1.3/100</f>
        <v>1.3000000000000001E-2</v>
      </c>
      <c r="C6" s="4">
        <f>-0.4/100</f>
        <v>-4.0000000000000001E-3</v>
      </c>
      <c r="D6" s="5">
        <f>-0.2/100</f>
        <v>-2E-3</v>
      </c>
      <c r="E6" s="6">
        <f>0.4/100</f>
        <v>4.0000000000000001E-3</v>
      </c>
    </row>
    <row r="7" spans="1:5" x14ac:dyDescent="0.25">
      <c r="A7" s="2" t="s">
        <v>9</v>
      </c>
      <c r="B7" s="3">
        <f>1.5/100</f>
        <v>1.4999999999999999E-2</v>
      </c>
      <c r="C7" s="4">
        <f>-0.7/100</f>
        <v>-6.9999999999999993E-3</v>
      </c>
      <c r="D7" s="4">
        <f>-0.5/100</f>
        <v>-5.0000000000000001E-3</v>
      </c>
      <c r="E7" s="6">
        <f>0.3/100</f>
        <v>3.0000000000000001E-3</v>
      </c>
    </row>
    <row r="8" spans="1:5" x14ac:dyDescent="0.25">
      <c r="A8" s="2" t="s">
        <v>10</v>
      </c>
      <c r="B8" s="3">
        <f>2.7/100</f>
        <v>2.7000000000000003E-2</v>
      </c>
      <c r="C8" s="4">
        <f>-0.6/100</f>
        <v>-6.0000000000000001E-3</v>
      </c>
      <c r="D8" s="4">
        <f>-0.5/100</f>
        <v>-5.0000000000000001E-3</v>
      </c>
      <c r="E8" s="5">
        <f>0.1/100</f>
        <v>1E-3</v>
      </c>
    </row>
    <row r="9" spans="1:5" x14ac:dyDescent="0.25">
      <c r="A9" s="2" t="s">
        <v>11</v>
      </c>
      <c r="B9" s="3">
        <f>4.3/100</f>
        <v>4.2999999999999997E-2</v>
      </c>
      <c r="C9" s="4">
        <f>-1.5/100</f>
        <v>-1.4999999999999999E-2</v>
      </c>
      <c r="D9" s="4">
        <f>-1.1/100</f>
        <v>-1.1000000000000001E-2</v>
      </c>
      <c r="E9" s="5">
        <f>0.199999999999999/100</f>
        <v>1.9999999999999901E-3</v>
      </c>
    </row>
    <row r="10" spans="1:5" x14ac:dyDescent="0.25">
      <c r="A10" s="2" t="s">
        <v>12</v>
      </c>
      <c r="B10" s="10">
        <v>0.05</v>
      </c>
      <c r="C10" s="11">
        <v>-5.9999999999999915E-3</v>
      </c>
      <c r="D10" s="11">
        <v>-1.1999999999999997E-2</v>
      </c>
      <c r="E10" s="12">
        <v>3.0000000000000027E-3</v>
      </c>
    </row>
    <row r="11" spans="1:5" x14ac:dyDescent="0.25">
      <c r="A11" s="2" t="s">
        <v>13</v>
      </c>
      <c r="B11" s="3">
        <f>7.5/100</f>
        <v>7.4999999999999997E-2</v>
      </c>
      <c r="C11" s="4">
        <f>-1.9/100</f>
        <v>-1.9E-2</v>
      </c>
      <c r="D11" s="4">
        <f>-0.6/100</f>
        <v>-6.0000000000000001E-3</v>
      </c>
      <c r="E11" s="5">
        <v>0</v>
      </c>
    </row>
    <row r="12" spans="1:5" x14ac:dyDescent="0.25">
      <c r="A12" s="2" t="s">
        <v>14</v>
      </c>
      <c r="B12" s="3">
        <f>2.2/100</f>
        <v>2.2000000000000002E-2</v>
      </c>
      <c r="C12" s="5">
        <f>-0.3/100</f>
        <v>-3.0000000000000001E-3</v>
      </c>
      <c r="D12" s="4">
        <f>-0.3/100</f>
        <v>-3.0000000000000001E-3</v>
      </c>
      <c r="E12" s="4">
        <f>-0.2/100</f>
        <v>-2E-3</v>
      </c>
    </row>
    <row r="13" spans="1:5" x14ac:dyDescent="0.25">
      <c r="A13" s="2" t="s">
        <v>15</v>
      </c>
      <c r="B13" s="13">
        <f>15/100</f>
        <v>0.15</v>
      </c>
      <c r="C13" s="14">
        <f>-4/100</f>
        <v>-0.04</v>
      </c>
      <c r="D13" s="15">
        <v>0</v>
      </c>
      <c r="E13" s="16">
        <f>1/100</f>
        <v>0.01</v>
      </c>
    </row>
    <row r="14" spans="1:5" x14ac:dyDescent="0.25">
      <c r="A14" s="2" t="s">
        <v>16</v>
      </c>
      <c r="B14" s="3">
        <f>28.9/100</f>
        <v>0.28899999999999998</v>
      </c>
      <c r="C14" s="6">
        <f>2.7/100</f>
        <v>2.7000000000000003E-2</v>
      </c>
      <c r="D14" s="6">
        <f>3/100</f>
        <v>0.03</v>
      </c>
      <c r="E14" s="6">
        <f>2.3/100</f>
        <v>2.3E-2</v>
      </c>
    </row>
    <row r="15" spans="1:5" x14ac:dyDescent="0.25">
      <c r="A15" s="2" t="s">
        <v>17</v>
      </c>
      <c r="B15" s="3">
        <f>87.75/100</f>
        <v>0.87749999999999995</v>
      </c>
      <c r="C15" s="4">
        <f>2.45/100</f>
        <v>2.4500000000000001E-2</v>
      </c>
      <c r="D15" s="4">
        <f>0.950000000000003/100</f>
        <v>9.5000000000000293E-3</v>
      </c>
      <c r="E15" s="4">
        <f>0.25/100</f>
        <v>2.5000000000000001E-3</v>
      </c>
    </row>
    <row r="16" spans="1:5" x14ac:dyDescent="0.25">
      <c r="A16" s="2" t="s">
        <v>18</v>
      </c>
      <c r="B16" s="3">
        <f>18.6/100</f>
        <v>0.18600000000000003</v>
      </c>
      <c r="C16" s="4">
        <f>-6.4/100</f>
        <v>-6.4000000000000001E-2</v>
      </c>
      <c r="D16" s="5">
        <f>-0.699999999999999/100</f>
        <v>-6.9999999999999897E-3</v>
      </c>
      <c r="E16" s="5">
        <f>-0.699999999999999/100</f>
        <v>-6.9999999999999897E-3</v>
      </c>
    </row>
    <row r="17" spans="1:5" x14ac:dyDescent="0.25">
      <c r="A17" s="2"/>
    </row>
    <row r="18" spans="1:5" x14ac:dyDescent="0.25">
      <c r="A18" s="2"/>
    </row>
    <row r="19" spans="1:5" x14ac:dyDescent="0.25">
      <c r="A19" s="2"/>
    </row>
    <row r="21" spans="1:5" x14ac:dyDescent="0.25">
      <c r="A21" s="17" t="s">
        <v>19</v>
      </c>
    </row>
    <row r="22" spans="1:5" ht="45" x14ac:dyDescent="0.25">
      <c r="B22" s="18" t="s">
        <v>0</v>
      </c>
      <c r="C22" s="19" t="s">
        <v>1</v>
      </c>
      <c r="D22" s="19" t="s">
        <v>2</v>
      </c>
      <c r="E22" s="20" t="s">
        <v>3</v>
      </c>
    </row>
    <row r="23" spans="1:5" ht="210" x14ac:dyDescent="0.25">
      <c r="A23" s="21" t="s">
        <v>20</v>
      </c>
      <c r="B23" s="1" t="s">
        <v>21</v>
      </c>
      <c r="C23" s="1" t="s">
        <v>22</v>
      </c>
      <c r="D23" s="1" t="s">
        <v>23</v>
      </c>
      <c r="E23" s="1" t="s">
        <v>24</v>
      </c>
    </row>
    <row r="24" spans="1:5" ht="210" x14ac:dyDescent="0.25">
      <c r="A24" s="21" t="s">
        <v>25</v>
      </c>
      <c r="B24" s="1" t="s">
        <v>26</v>
      </c>
      <c r="C24" s="1" t="s">
        <v>27</v>
      </c>
      <c r="D24" s="1" t="s">
        <v>28</v>
      </c>
      <c r="E24" s="1" t="s">
        <v>29</v>
      </c>
    </row>
    <row r="25" spans="1:5" ht="150" x14ac:dyDescent="0.25">
      <c r="A25" s="21" t="s">
        <v>30</v>
      </c>
      <c r="B25" s="1" t="s">
        <v>31</v>
      </c>
      <c r="C25" s="1" t="s">
        <v>32</v>
      </c>
      <c r="D25" s="1" t="s">
        <v>33</v>
      </c>
      <c r="E25" s="1" t="s">
        <v>34</v>
      </c>
    </row>
    <row r="26" spans="1:5" ht="150" x14ac:dyDescent="0.25">
      <c r="A26" s="21" t="s">
        <v>35</v>
      </c>
      <c r="B26" s="1" t="s">
        <v>36</v>
      </c>
      <c r="C26" s="1" t="s">
        <v>37</v>
      </c>
      <c r="D26" s="1" t="s">
        <v>38</v>
      </c>
      <c r="E26" s="1" t="s">
        <v>39</v>
      </c>
    </row>
    <row r="27" spans="1:5" ht="135" x14ac:dyDescent="0.25">
      <c r="A27" s="21" t="s">
        <v>40</v>
      </c>
      <c r="B27" s="1" t="s">
        <v>41</v>
      </c>
      <c r="C27" s="1" t="s">
        <v>42</v>
      </c>
      <c r="D27" s="1" t="s">
        <v>43</v>
      </c>
      <c r="E27" s="1" t="s">
        <v>44</v>
      </c>
    </row>
    <row r="28" spans="1:5" ht="135" x14ac:dyDescent="0.25">
      <c r="A28" s="2" t="s">
        <v>45</v>
      </c>
      <c r="B28" s="1" t="s">
        <v>46</v>
      </c>
      <c r="C28" s="1" t="s">
        <v>47</v>
      </c>
      <c r="D28" s="1" t="s">
        <v>48</v>
      </c>
      <c r="E28" s="1" t="s">
        <v>49</v>
      </c>
    </row>
    <row r="29" spans="1:5" ht="180" x14ac:dyDescent="0.25">
      <c r="A29" s="2" t="s">
        <v>50</v>
      </c>
      <c r="B29" s="1" t="s">
        <v>51</v>
      </c>
      <c r="C29" s="1" t="s">
        <v>52</v>
      </c>
      <c r="D29" s="1" t="s">
        <v>53</v>
      </c>
      <c r="E29" s="1" t="s">
        <v>54</v>
      </c>
    </row>
    <row r="30" spans="1:5" ht="180" x14ac:dyDescent="0.25">
      <c r="A30" s="2" t="s">
        <v>55</v>
      </c>
      <c r="B30" s="1" t="s">
        <v>56</v>
      </c>
      <c r="C30" s="1" t="s">
        <v>57</v>
      </c>
      <c r="D30" s="1" t="s">
        <v>58</v>
      </c>
      <c r="E30" s="1" t="s">
        <v>59</v>
      </c>
    </row>
    <row r="31" spans="1:5" ht="150" x14ac:dyDescent="0.25">
      <c r="A31" s="2" t="s">
        <v>60</v>
      </c>
      <c r="B31" s="1" t="s">
        <v>61</v>
      </c>
      <c r="C31" s="1" t="s">
        <v>62</v>
      </c>
      <c r="D31" s="1" t="s">
        <v>63</v>
      </c>
      <c r="E31" s="1" t="s">
        <v>64</v>
      </c>
    </row>
    <row r="32" spans="1:5" ht="150" x14ac:dyDescent="0.25">
      <c r="A32" s="2" t="s">
        <v>65</v>
      </c>
      <c r="B32" s="1" t="s">
        <v>66</v>
      </c>
      <c r="C32" s="1" t="s">
        <v>67</v>
      </c>
      <c r="D32" s="1" t="s">
        <v>68</v>
      </c>
      <c r="E32" s="1" t="s">
        <v>69</v>
      </c>
    </row>
    <row r="33" spans="1:5" ht="150" x14ac:dyDescent="0.25">
      <c r="A33" s="2" t="s">
        <v>70</v>
      </c>
      <c r="B33" s="1" t="s">
        <v>71</v>
      </c>
      <c r="C33" s="1" t="s">
        <v>72</v>
      </c>
      <c r="D33" s="1" t="s">
        <v>73</v>
      </c>
      <c r="E33" s="1" t="s">
        <v>74</v>
      </c>
    </row>
    <row r="34" spans="1:5" ht="150" x14ac:dyDescent="0.25">
      <c r="A34" s="2" t="s">
        <v>75</v>
      </c>
      <c r="B34" s="1" t="s">
        <v>76</v>
      </c>
      <c r="C34" s="1" t="s">
        <v>77</v>
      </c>
      <c r="D34" s="1" t="s">
        <v>78</v>
      </c>
      <c r="E34" s="1" t="s">
        <v>79</v>
      </c>
    </row>
    <row r="35" spans="1:5" ht="165" x14ac:dyDescent="0.25">
      <c r="A35" s="2" t="s">
        <v>80</v>
      </c>
      <c r="B35" s="1" t="s">
        <v>81</v>
      </c>
      <c r="C35" s="1" t="s">
        <v>82</v>
      </c>
      <c r="D35" s="1" t="s">
        <v>83</v>
      </c>
      <c r="E35" s="1" t="s">
        <v>84</v>
      </c>
    </row>
    <row r="36" spans="1:5" ht="225" x14ac:dyDescent="0.25">
      <c r="A36" s="2" t="s">
        <v>85</v>
      </c>
      <c r="B36" s="1" t="s">
        <v>86</v>
      </c>
      <c r="C36" s="1" t="s">
        <v>87</v>
      </c>
      <c r="D36" s="1" t="s">
        <v>88</v>
      </c>
      <c r="E36" s="1" t="s">
        <v>89</v>
      </c>
    </row>
    <row r="37" spans="1:5" ht="165" x14ac:dyDescent="0.25">
      <c r="A37" s="2" t="s">
        <v>90</v>
      </c>
      <c r="B37" s="1" t="s">
        <v>91</v>
      </c>
      <c r="C37" s="1" t="s">
        <v>92</v>
      </c>
      <c r="D37" s="1" t="s">
        <v>93</v>
      </c>
      <c r="E37" s="1" t="s">
        <v>94</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Oppvekst og levekår</vt:lpstr>
    </vt:vector>
  </TitlesOfParts>
  <Company>Sogn og Fjordane fylkeskommune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 Tore Kristoffersen</dc:creator>
  <cp:lastModifiedBy>Jo Tore Kristoffersen</cp:lastModifiedBy>
  <dcterms:created xsi:type="dcterms:W3CDTF">2014-08-18T09:44:40Z</dcterms:created>
  <dcterms:modified xsi:type="dcterms:W3CDTF">2014-08-18T09:45:20Z</dcterms:modified>
</cp:coreProperties>
</file>